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指标体系表" sheetId="1" r:id="rId1"/>
    <sheet name="Sheet1" sheetId="2" r:id="rId2"/>
    <sheet name="Sheet2" sheetId="3" r:id="rId3"/>
    <sheet name="指标体系表 (2)" sheetId="4" state="hidden" r:id="rId4"/>
  </sheets>
  <definedNames>
    <definedName name="_xlnm.Print_Titles" localSheetId="0">'指标体系表'!$1:$2</definedName>
    <definedName name="_xlnm.Print_Titles" localSheetId="3">'指标体系表 (2)'!$1:$2</definedName>
    <definedName name="_xlnm.Print_Area" localSheetId="0">'指标体系表'!$A$1:$I$35</definedName>
  </definedNames>
  <calcPr fullCalcOnLoad="1"/>
</workbook>
</file>

<file path=xl/sharedStrings.xml><?xml version="1.0" encoding="utf-8"?>
<sst xmlns="http://schemas.openxmlformats.org/spreadsheetml/2006/main" count="276" uniqueCount="210">
  <si>
    <t>“海南省科学技术厅2022年度重点研发专项”项目绩效评价指标体系</t>
  </si>
  <si>
    <t>一级指标</t>
  </si>
  <si>
    <t>二级指标</t>
  </si>
  <si>
    <t>三级指标</t>
  </si>
  <si>
    <t>分值</t>
  </si>
  <si>
    <t>指标解释和评价要点</t>
  </si>
  <si>
    <t>评分标准</t>
  </si>
  <si>
    <t>评分依据</t>
  </si>
  <si>
    <t>扣分</t>
  </si>
  <si>
    <t>评价得分</t>
  </si>
  <si>
    <t>项目决策（16）</t>
  </si>
  <si>
    <t>项目立项（6）</t>
  </si>
  <si>
    <t>立项依据充分性</t>
  </si>
  <si>
    <t>立项是否符合法律法规、相关政策、发展规划以及部门职责，用以反映和考核项目立项依据情况。</t>
  </si>
  <si>
    <t>评价要点：
①立项是否符合国家法律法规、国民经济发展规划和相关政策（0.5分)；
②立项是否符合行业发展规划和政策要求（0.5分)；
③立项是否与部门职责范围相符，属于部门履职所需（0.5分)；
④是否属于公共财政支持范围，是否符合中央、地方事权支出责任划分原则（0.3分）；
⑤项目是否与相关部门同类项目或部门内部相关项目重复（0.2分）。</t>
  </si>
  <si>
    <t>指标得分：根据《海南省以超常规手段打赢科技创新翻身仗三年行动方案(2021-2023年)》(琼府办[2021]24号)、《海南省重点研发专项和经费管理暂行办法》、《关于省重大科技计划、省重点研发计划经费管理新旧政策衔接有关事项的通知》和《海南省省级财政科技计划项目立项评审工作细则 (试行)》(琼科规[2020]7号)规定，省重点研发专项项目与海南省科学技术厅的职责范围相符，项目实施内容及预期目标与部门职责范围相符，符合国家法律法规和科技发展相关政策，属于部门履职所需；属于公共财政支持范围，符合中央、地方事权支出责任划分原则，而且与相关部门同类项目或部门内部相关项目不重复。
综合上述分析，指标分值2分，得分2分。</t>
  </si>
  <si>
    <t>立项程序规范性</t>
  </si>
  <si>
    <t>申请、设立过程是否符合相关要求，用以反映和考核项目立项的规范情况。</t>
  </si>
  <si>
    <t>评价要点：
①是否按照规定的程序申请设立（1分)；
②审批文件、材料是否符合相关要求（0.5分)；
③事前是否已经过必要的可行性研究、专家论证、风险评估、绩效评估、集体决策（0.5分)。</t>
  </si>
  <si>
    <t>指标得分：2022年度重点研发专项资金25896万元，其中：省重点研发计划2320万元，支持支持2021年省重点研发计划（第二批）107个项目；重点研发专项7572万元，支持2022年省重点研发（第二批）支持高新技术、现代农业、社会发展等领域的关键核心共性技术攻关项目107项；省院士创新平台科研142万元，支持2022年海南省院士创新平台科研项目（第一批入库项目）立项项目共20个；省属科研院所技术创新项目3319万元，支持2022年立项技术创新项目44项；2021省重大科技计划在研项目8119万元，支持历年立项重大项目77项；2022年省重点研发项目（第一批）3160万元，支持立项219项；院士创新平台科研项目经费1280万元，支持2022年海南省院士创新平台科研项目（第一批入库项目）立项项目共20个；
项目初步需要调查后，经公开申报、形式审查、专家评审、行政决策、项目公示等程序，经厅务会议、厅党组会议审议通过后，将立项结果在省科技厅官方网站上进行公示，项目立项后与项目依托单位签订任务书，制定考核指标、年度计划、经费使用计划等，资金使用管理接受省科技厅、财政厅的监督检查。项目按照规定的程序申请设立；审批文件、材料符合相关要求；事前已经过资质（资格）审查、专家评审、厅务会议、厅党组会议审议和公示等程序，项目立项规范。
综合上述分析，指标分值2分，得分2分。</t>
  </si>
  <si>
    <t>项目资金与支持领域的匹配性</t>
  </si>
  <si>
    <t>支持项目是否符合重点研发领域和方向。</t>
  </si>
  <si>
    <t>评价要点：
项目是否属于重点研发领域和方向。得2分；每发现一处不符合要求的，扣0.1分，扣完为止。</t>
  </si>
  <si>
    <t>指标得分：根据《海南省深化省级财政科技计划和资金管理改革方案》（琼府﹝2015﹞108号）、是将省应用技术研发与示范推广专项、社会发展科技专项、中药现代化专项、科技兴海专项、科技合作专项、星火产业带专项、耕地改良专项等，进行整合归并，形成省重点研发计划。2022年度重点研发专项资金25896万元支持的项目均属于重点研发领域的方向。
综合上述分析，指标分值2分，得分2分。</t>
  </si>
  <si>
    <t>绩效目标（4）</t>
  </si>
  <si>
    <t>绩效目标
合理性</t>
  </si>
  <si>
    <t>所设定的绩效目标是否依据充分，是否符合客观实际，用以反映和考核项目绩效目标与资金实施的相符情况。</t>
  </si>
  <si>
    <t>评价要点：
（如未设定预算绩效目标，也可考核其他工作任务目标）
①是否有绩效目标（0.5分)；
②绩效目标与实际工作内容是否具有相关性（0.5分)；
③预期产出效益和效果是否符合正常的业绩水平（0.5分)；
④是否与预算确定的项目投资额或资金量相匹配（0.5分)。</t>
  </si>
  <si>
    <t>指标得分：根据提供的项目绩效目标表，该项目已设置绩效目标表；设有“国内外核心期刊发表论文数”、“支持培养科研领军人才数”、“实现关键核心技术突破数量”、“得到实际应用的科研成果数量、“研究报告数量”等，绩效目标与实际工程内容相关；预期产出效益与效果符合正常业绩水平；与预算确定的项目投资额、资金量相匹配。但“支持重大科技计划项目数≤78项”、“支持重点研发项目≤142项”为反向指标，不符合指标值实际情况，扣0.5分。
综合上述分析，指标分值2分，得分1.5分。</t>
  </si>
  <si>
    <t>绩效指标
明确性</t>
  </si>
  <si>
    <t>依据绩效目标设定的绩效指标是否清晰、细化、可衡量等，用以反映和考核自资金绩效目标的明细化情况。</t>
  </si>
  <si>
    <t>评价要点：
①是否将绩效目标细化分解为具体的绩效指标(0.5分）；
②是否通过清晰、可衡量的指标值予以体现（0.5分）；
③是否与资金目标任务数或计划数相对应（1分）。</t>
  </si>
  <si>
    <t>指标得分：根据绩效目标表，设有“国内外核心期刊发表论文数20篇”、“支持培养科研领军人才数180人”、“实现关键核心技术突破数量45项”、“得到实际应用的科研成果数量120项、“研究报告数量220份”等绩效指标。将绩效目标细化分解为具体的绩效指标；通过清晰、可衡量的指标值予以体现；与资金目标任务数或计划数相对应。
综合上述分析，指标分值2分，得分2分。</t>
  </si>
  <si>
    <t>资金投入（6）</t>
  </si>
  <si>
    <t>预算编制科学性</t>
  </si>
  <si>
    <t>项目预算编制是否经过科学论证、有明确标准，资金额度与年度目标是否相适应，用以反映和考核项目预算编制的科学性、合理性情况。</t>
  </si>
  <si>
    <t>评价要点：
①预算编制是否经过科学论证（1分）；
②预算内容与项目内容是否匹配（0.5分）；
③预算额度测算依据是否充分，是否按照标准编制（0.5分）；
④预算确定的项目投资额或资金量是否与工作任务相匹配（1分）。</t>
  </si>
  <si>
    <t>指标得分：项目年初预算金额经海南省财政厅预算批复并公开；项目立项经公开申报、形式审查、专家评审、行政决策、项目公示等程序，经厅务会议、厅党组会议审议通过后，将立项结果在省科技厅官方网站上进行公示。预算经科学论证，内容与项目内容相符，按年度任务目标编制预算、与工作任务相相匹配。
综合上述分析，指标分值3分，得分3分。</t>
  </si>
  <si>
    <t>资金分配
合理性</t>
  </si>
  <si>
    <t>预算资金分配是否有测算依据，与补助单位或市县实际是否相适应，用以反映和考核预算资金分配的科学性、合理性情况。</t>
  </si>
  <si>
    <t>评价要点：
①预算资金分配依据是否充分（1分）；
②资金分配额度是否合理，与项目单位或地方实际相适应。（2分）。</t>
  </si>
  <si>
    <t>指标得分：2022年度省科技厅重点研发专项预算总资金25912万元，省科技厅负责编制年度任务计划，发布项目申报指南，组织项目申报、评审、根据各项目的目标、任务申报情况及专家预算评审意见等情况编制项目立项及专项资金安排建议方案，下达项目立项计划；预算资金分配依据充分；资金分配额度合理，与项目单位或地方实际相适应。
综合上述分析，指标分值3分，得分3分。</t>
  </si>
  <si>
    <r>
      <t>项目管理（</t>
    </r>
    <r>
      <rPr>
        <sz val="10.5"/>
        <rFont val="Times New Roman"/>
        <family val="1"/>
      </rPr>
      <t>24</t>
    </r>
    <r>
      <rPr>
        <sz val="10.5"/>
        <rFont val="宋体"/>
        <family val="0"/>
      </rPr>
      <t>）</t>
    </r>
  </si>
  <si>
    <t>资金管理（14）</t>
  </si>
  <si>
    <t>资金到位情况</t>
  </si>
  <si>
    <t>预算资金的到位情况，用以反映资金总体保障程度。</t>
  </si>
  <si>
    <t>评价要点：
①预算资金是否足额下达（2分）；
②预算资金是否在规定时间分解下达（1分）；
③预算资金是否在一定时间内落实到具体项目（1分）。</t>
  </si>
  <si>
    <t>指标得分：根据省科技厅2022年度预算大本，重点研发专项年初预算29289.92万元，预算调剂减少3377.92万元，调剂后预算批复数25912万元，根据可执行指标情况表及2022年度决算表，实际到位25912万元，资金到位率100%。
综合上述分析，指标分值4分，得分4分。</t>
  </si>
  <si>
    <t>预算执行率</t>
  </si>
  <si>
    <t>预算资金是否按照计划执行，用以反映或考核资金预算执行情况</t>
  </si>
  <si>
    <t>评价要点：
预算执行率=（实际支出资金/实际到位资金）×100%。
实际支出资金：一定时期（本年度或项目期）内项目实际支出已拨付的资金。
实际到位资金：一定时期（本年度或项目期）内落实到具体项目的资金。
根据项目实际支出资金占实际到位资金的比重计算得分</t>
  </si>
  <si>
    <t>指标得分：根据提供的可执行指标情况表和2022年度决算表，调剂后预算批复数及到位数25912万元，省科技厅已按签订的任务书，将项目资金25896万元拨付至各项目依托单位，省科技厅项目资金执行率99.94%。
综合上述分析，指标分值6分，得分6分。</t>
  </si>
  <si>
    <t>资金使用合规性</t>
  </si>
  <si>
    <t>预算资金使用是否符合相关的财务管理制度规定，用以反映和考核资金的规范运行情况。</t>
  </si>
  <si>
    <t>评价要点：
①是否符合国家财经法规和财务管理制度以及有关专项资金管理办法的规定（1分）；
②资金的拨付是否有完整的审批程序和手续（1分）；
③是否符合预算批复或合同规定的用途（1分）；
④是否存在截留、挤占、挪用、虚列支出等情况（1分）。</t>
  </si>
  <si>
    <t>指标得分：项目经公开申报、形式审查、专家评审、行政决策、项目公示等程序，经厅务会议、厅党组会议审议通过后，将立项结果在省科技厅官方网站上进行公示，项目立项后与项目依托单位签订任务书，后拨付至项目立项依托单位。符合国家财经法规和财务管理制度以及有关专项资金管理办法的规定；资金的拨付有完整的审批程序和手续；符合预算批复及任务书规定的用途；省科技厅层面未发现存在截留、挤占、挪用、虚列支出等情况。
综合上述分析，指标分值4分，得分4分。</t>
  </si>
  <si>
    <r>
      <t>业务管理（</t>
    </r>
    <r>
      <rPr>
        <sz val="10.5"/>
        <rFont val="Times New Roman"/>
        <family val="1"/>
      </rPr>
      <t>10</t>
    </r>
    <r>
      <rPr>
        <sz val="10.5"/>
        <rFont val="宋体"/>
        <family val="0"/>
      </rPr>
      <t>）</t>
    </r>
  </si>
  <si>
    <t>管理制度健全性</t>
  </si>
  <si>
    <t>实施单位的财务和业务管理制度是否健全，用以反映和考核财务和业务管理制度对项目顺利实施的保障情况。</t>
  </si>
  <si>
    <t>评价要点：
①是否已制定或具有相应的财务和业务管理制度（2.5分）；
②财务和业务管理制度是否合法、合规、完整（2.5分）。</t>
  </si>
  <si>
    <t>指标得分：省科技厅会同省财政厅制定《海南省重点研发专项和经费管理暂行办法》、《关于省重大科技计划、省重点研发计划经费管理新旧政策衔接有关事项的通知》和《海南省省级财政科技计划项目立项评审工作细则 (试行)》(琼科规[2020]7号),省科技厅已制定相应管理制度，相关制度合法、合规、完整。
综合上述分析，指标分值5分，得分5分。</t>
  </si>
  <si>
    <t>制度执行有效性</t>
  </si>
  <si>
    <t>项目实施是否符合相关管理规定，用以反映和考核相关管理制度的有效执行情况。</t>
  </si>
  <si>
    <t>评价要点：
①是否遵守相关法律法规和相关管理规定（1分）；
②项目调整及支出调整手续是否完备（1分）；
③项目合同书、验收报告、技术鉴定等资料是否齐全并及时归档（2分）；
④项目实施的人员条件、场地设备、信息支撑等是否落实到位（1分）。</t>
  </si>
  <si>
    <t>指标得分：项目根据《《海南省重点研发专项和经费管理暂行办法）和《海南省省级财政科技计划项目立项评审工作细则 (试行)》、《关于省重大科技计划、省重点研发计划经费管理新旧政策衔接有关事项的通知》的相关规定执行，经公开申报、形式审查、专家评审、行政决策、项目公示等程序，2022年海南省重点研发专项项目立项符合申报条件，并签订任务书。遵守相关法律法规和相关管理规定；项目如需调整报经科技厅相关部门审批，手续完备；项目实施后省科技厅组织进行验收。
综合上述分析，指标分值5分，得分5分。</t>
  </si>
  <si>
    <t>项目产出（32）</t>
  </si>
  <si>
    <t>数量</t>
  </si>
  <si>
    <t>国内外核心期刊发表论文数</t>
  </si>
  <si>
    <t>实际完成国内外核心期刊发表论文数</t>
  </si>
  <si>
    <t>评价要点：
根据省国内外核心期刊发表论文数完成率乘于分值计算得分。
国内外核心期刊发表论文数完成率=（实际完成国内外核心期刊发表论文数÷应完成国内外核心期刊发表论文数）×100%。</t>
  </si>
  <si>
    <t>指标得分：根据2022年度预算公开批复及项目绩效目标表和提供的自评报告等相关资料，2022年度应完成国内外核心期刊发表论文数20篇，实际完成20篇，完成率100%。
综合上述分析，指标分值2分，得分2分。</t>
  </si>
  <si>
    <t>支持培养科研领军人才数</t>
  </si>
  <si>
    <t>实际支持培养科研领军人才数</t>
  </si>
  <si>
    <t>评价要点：
根据支持培养科研领军人才数完成率乘于分值计算得分。
支持培养科研领军人才数完成率=（实际支持培养科研领军人才数÷应支持培养科研领军人才数）×100%。</t>
  </si>
  <si>
    <t>指标得分：根据2022年度预算公开批复及项目绩效目标表和提供的自评报告等相关资料，2022年度应支持培养科研领军人才数180人，实际支持培养科研领军人才数180人，完成率100%。
综合上述分析，指标分值2分，得分2分。</t>
  </si>
  <si>
    <t>实现关键核心技术突破数量</t>
  </si>
  <si>
    <t>实际实现关键核心技术突破数量</t>
  </si>
  <si>
    <t>评价要点：
根据实现关键核心技术突破数量完成率乘于分值计算得分。
实现关键核心技术突破数量完成率=（实际实现关键核心技术突破数量÷应实现关键核心技术突破数量）×100%。</t>
  </si>
  <si>
    <t>指标得分：根据2022年度预算公开批复及项目绩效目标表和提供的自评报告等相关资料，应实现关键核心技术突破数量45项，实际实现关键核心技术突破数量45项，完成率100%。
综合上述分析，指标分值1分，得分2分。</t>
  </si>
  <si>
    <t>研究报告数量</t>
  </si>
  <si>
    <t>实际完成研究报告数量</t>
  </si>
  <si>
    <t>评价要点：
根据研究报告数量完成率乘于分值计算得分。
研究报告数量完成率=（实际研究报告数量÷应完成研究报告数量）×100%。</t>
  </si>
  <si>
    <t>指标得分：根据2022年度预算公开批复及项目绩效目标表和提供的自评报告等相关资料，2022年度应完成研究报告数量220份，实际研究报告数量220份，完成率100%
综合上述分析，指标分值2分，得分2分。</t>
  </si>
  <si>
    <t>得到实际应用的科研成果数量</t>
  </si>
  <si>
    <t>评价要点：
根据得到实际应用的科研成果数量完成率乘于分值计算得分。
得到实际应用的科研成果数量完成率=（实际得到应用的科研成果数量÷应得到实际应用的科研成果数量）×100%。</t>
  </si>
  <si>
    <t>根据2022年度预算公开批复及项目绩效目标表和提供的自评报告等相关资料，2022年度应得到实际应用的科研成果数量120项，实际得到实际应用的科研成果数量120项，完成率100%。
综合上述分析，指标分值4分，得分2分。</t>
  </si>
  <si>
    <t>培养人才数量</t>
  </si>
  <si>
    <t>实际培养人才数量</t>
  </si>
  <si>
    <t>评价要点：
根据培养人才数量完成率乘于分值计算得分。
培养人才数量完成率=（实际培养人才数量÷应培养人才数量）×100%。</t>
  </si>
  <si>
    <t>根据2022年度预算公开批复及项目绩效目标表和提供的自评报告等相关资料，2022年应培养人才数量140人，项目实施时间为3年，目前还在研究阶段，数量无法统计，不得分。
综合上述分析，指标分值2分，得分0分。</t>
  </si>
  <si>
    <t>制定技术规程和标准</t>
  </si>
  <si>
    <t>制定技术规程和标准数量</t>
  </si>
  <si>
    <t>评价要点：
根据制定技术规程和标准数量完成率乘于分值计算得分。
制定技术规程和标准数量完成率=（实际制定技术规程和标准数量÷应制定技术规程和标准数量）×100%。</t>
  </si>
  <si>
    <t>根据2022年度预算公开批复及项目绩效目标表和提供的自评报告等相关资料，2022年度应制定技术规程和标准数量8项，项目实施时间为3年，目前还在研究阶段，数量无法统计，不得分。
综合上述分析，指标分值1分，得分0分。</t>
  </si>
  <si>
    <t>发表论文数量</t>
  </si>
  <si>
    <t>实际发表论文数量</t>
  </si>
  <si>
    <t>评价要点：
根据发表论文数量完成率乘于分值计算得分。
发表论文数量完成率=（实际发表论文数量÷应发表论文数量）×100%。</t>
  </si>
  <si>
    <t>根据2022年度预算公开批复及项目绩效目标表和提供的自评报告等相关资料，2022年度应发表论文数60篇，项目实施时间为3年，目前还在研究阶段，数量无法统计，不得分。
综合上述分析，指标分值1分，得分0分。</t>
  </si>
  <si>
    <t>支持科研项目立项数量</t>
  </si>
  <si>
    <t>实际支持科研项目立项数量</t>
  </si>
  <si>
    <t>评价要点：
根据支持科研项目立项数量完成率乘于分值计算得分。
支持科研项目立项数量完成率=（实际支持科研项目立项数量÷应支持科研项目立项数量）×100%。</t>
  </si>
  <si>
    <t>根据2022年度预算公开批复及项目绩效目标表和提供的自评报告等相关资料，2022年度应支持科研项目立项70项，实际支持科研项目立项40项，完成率57.14%。
综合上述分析，指标分值3分，得分1.71分。</t>
  </si>
  <si>
    <t>建设示范基地数量</t>
  </si>
  <si>
    <t>实际建设示范基地数量</t>
  </si>
  <si>
    <t>评价要点：
根据建设示范基地数量完成率乘于分值计算得分。
建设示范基地数量完成率=（实际建设示范基地数量÷应建设示范基地数量）×100%。</t>
  </si>
  <si>
    <t>根据2022年度预算公开批复及项目绩效目标表和提供的自评报告等相关资料，2022年度应建设示范基地数量5处，项目实施时间为3年，目前还在研究阶段，数量无法统计，不得分。
综合上述分析，指标分值1分，得分0分。</t>
  </si>
  <si>
    <t>基础性科研和技术创新科研项目数量</t>
  </si>
  <si>
    <t>实际支持基础性科研和技术创新科研项目数量</t>
  </si>
  <si>
    <t>评价要点：
根据支持基础性科研和技术创新科研项目数量完成率乘于分值计算得分。
支持基础性科研和技术创新科研项目数量完成率=（实际支持基础性科研和技术创新科研项目数量÷应支持基础性科研和技术创新科研项目数量）×100%。</t>
  </si>
  <si>
    <t>根据2022年度预算公开批复及项目绩效目标表和提供的自评报告等相关资料，2022年度应支持基础性科研和技术创新科研项目数量20项，实际支持基础性科研和技术创新科研项目数量44项，完成率220%。
综合上述分析，指标分值2分，得分3分。</t>
  </si>
  <si>
    <t>支持重大科技计划项目数</t>
  </si>
  <si>
    <t>实际支持重大科技计划项目数</t>
  </si>
  <si>
    <t>评价要点：
根据支持重大科技计划项目数完成率乘于分值计算得分。
支持重大科技计划项目数完成率=（实际支持重大科技计划项目数÷应支持重大科技计划项目数）×100%。</t>
  </si>
  <si>
    <t>根据2022年度预算公开批复及项目绩效目标表和提供的自评报告等相关资料，2022年度应支持重大科技计划项目数78项，实际支出支持重大科技计划项目数77项，其中：共支持2018年立项重大项目4项，2019年立项重大项目6项，2020年立项重大项目19项，2019年立项重大项目48项。完成率98.72%
综合上述分析，指标分值3分，得分2.96分。</t>
  </si>
  <si>
    <t>支持重点研发项目数</t>
  </si>
  <si>
    <t>实际支持重点研发项目数</t>
  </si>
  <si>
    <t>评价要点：
根据支持重点研发项目数完成率乘于分值计算得分。
支持重点研发项目数完成率=（实际支持重点研发项目数÷应支持重点研发项目数）×100%。</t>
  </si>
  <si>
    <t>根据2022年度预算公开批复及项目绩效目标表和提供的自评报告等相关资料，2022年度应支持重点研发项目数142项，实际支持重点研发项目数219项，其中:支持高新技术产业项目14项；支持现代农业项目85项；支持生物医药、生态环保等社会发展项目120项，完成率154.23%.
综合上述分析，指标分值3分，得分3分。</t>
  </si>
  <si>
    <t>质量</t>
  </si>
  <si>
    <t>验收合格率</t>
  </si>
  <si>
    <t>支持项目验收合格率</t>
  </si>
  <si>
    <t>评价要点：
根据项目验收合格率乘于分值计算得分。
项目验收合格率=（项目验收合格数÷支持项目数）×100%。</t>
  </si>
  <si>
    <t>指标得分：2022年省重点研发项目（第一批）立项219项；2022年省重点研发（第二批）支持高新技术、现代农业、社会发展等领域的关键核心共性技术攻关项目107项；2022年海南省院士创新平台科研项目（第一批入库项目）立项项目共20个，2022年立项技术创新项目44项，目前还在项目实施期内，尚未达到验收时间，不得分。
综合上述分析，指标分值1分，得分0分。</t>
  </si>
  <si>
    <t>时效</t>
  </si>
  <si>
    <t>项目按进度完成目标任务</t>
  </si>
  <si>
    <t>根据签订的任务书（合同），项目是否按规定的时间完成目标任务</t>
  </si>
  <si>
    <t>评价要点：
根据签订的任务书（合同），项目是否按规定的时间完成目标任务，未能按规定时间完成任务目标值的，每项任务扣0.5分，直至扣完为止。</t>
  </si>
  <si>
    <t>指标得分：2022年度重点研发专项立项的项目，均按签订的任务书进行，按规定的时间点完成任务目标。
综合上述分析，指标分值2分，得分2分。</t>
  </si>
  <si>
    <t>项目成效（28）</t>
  </si>
  <si>
    <t>经济效益</t>
  </si>
  <si>
    <t>增加项目单位的科研经费补助收入，促进经济发展</t>
  </si>
  <si>
    <t>增加项目单位的科研经费补助收入，缓解科研投入的经济压力；其科研成果得到推广示范，提升相关产业的科技水平，促进海南经济的发展。</t>
  </si>
  <si>
    <r>
      <t>评价要点：
①</t>
    </r>
    <r>
      <rPr>
        <sz val="11"/>
        <rFont val="宋体"/>
        <family val="0"/>
      </rPr>
      <t>是否缓解项目单位科研经费投入的经济压力（2分）；
②其科研成果得到推广示范，促进经济的发展（2分）。</t>
    </r>
  </si>
  <si>
    <t>指标得分：通过项目的实施，一方面增加项目单位经济收入，缓解科研经费投入的压力；另一方从高新技术、现代农业、社会发展方向，提升海南省相关领域科技水平；开发新技术、新产品或者引进集成相关的先进技术，示范推广成熟技术和成果，促进了产业发展，可增加产值和税收、降低成本、促进海南支柱产业，为海南省经济发展提供持续性的支撑和引领，取得了较好的经济效益。
综合上述分析，指标分值4分，得分4分。</t>
  </si>
  <si>
    <t>社会效益</t>
  </si>
  <si>
    <t>培养科研领军人才、高层次人；项目研究成果转化及应用</t>
  </si>
  <si>
    <t>通过项目的实施，支持和培养科研领军人才、高层次人才；其研究成果的推广和应用，促进社会发展和进步。</t>
  </si>
  <si>
    <t>评价要点：
①项目的实施是否成功培养科研领军人才、高层次人才（2分）；
②其研究成果的推广和应用，促进社会发展和进步（2分）。</t>
  </si>
  <si>
    <t>指标得分：通过项目的实施，支持和培养了一定数量的科研领军人才、高层次人才及一批青年科研骨干；从高新技术、现代农业、社会发展方向，围绕社会发展和科学研究的需求，提升我省相关领域科技水平，突破一批社会发展急需的关键技术，促进科技惠及民生，加快了社会发展和科技成果的转化和应用，能够发挥科技进步在改善民生和促进社会发展中的支撑和引领作用，促进海南自由贸易港建设。
综合上述分析，指标分值4分，得分4分。</t>
  </si>
  <si>
    <t>环境效益</t>
  </si>
  <si>
    <t>支持探索农业环境、生物安全和生态环保领域新发现、新技术，促进人与生态环境和谐发展</t>
  </si>
  <si>
    <t>支持探索农业环境、生物安全和生态环保领域新发现、新技术，促进人与生态环境和谐发展。</t>
  </si>
  <si>
    <t>评价要点：
①对农业环境、生物安全和生态环保领域的研究是否有新发现、新技术等（2分）；
②是否促进人与生态环境和谐发展（2分）。</t>
  </si>
  <si>
    <t>指标得分：通过项目的实施，优先支持新农业环境与生物安全、生命与健康、海洋科技和生态环保等领域人民群众最关心、最直接、最现实的科技需求，项目的实施能突破现代环保的关键技术，提高现代农业环境的需求，自然生态环境得到一定程度的改善，促进人与生态环境和谐发展。
综合上述分析，指标分值4分，得分4分。</t>
  </si>
  <si>
    <t>可持续性</t>
  </si>
  <si>
    <t>可持续影响能力</t>
  </si>
  <si>
    <t>促进各科研领域均衡、协调和可持续发展；具体后续管理措施、制度等，保障项目持续、有效运行。</t>
  </si>
  <si>
    <t>评价要点：
①促进各科研领域均衡、协调和可持续性发展（3分）；
②是否具有后续管理措施或制度，用于保障项目持续、有效运行（5分）。</t>
  </si>
  <si>
    <t>指标得分：本专项经费根据项目进度，按时拨付项目经费，项目承担单位自筹经费也已经按计划到位，从经费上保障了各项目的持续性和连贯性；项目承担单位均具有较好的项目实施基础和稳定的研究团队，具备完成项目的能力；有出台相关专项经费管理办法，具有后续管理措施，确保项目持续、有效运行。
综合上述分析，指标分值8分，得分8分。</t>
  </si>
  <si>
    <t>满意度指标</t>
  </si>
  <si>
    <t>项目单位满意率</t>
  </si>
  <si>
    <t>项目单位对项目实施情况的满意度。</t>
  </si>
  <si>
    <t>满意度≥90%，得8分；80%≤满意度﹤90%，得6分；70%≤满意度﹤80%，得4分；60%≤满意度﹤70%，得2分；满意度﹤60%，得0分。</t>
  </si>
  <si>
    <t>指标得分：从项目公开申报、立项批复、项目实施过程，没有收到项目单位的相关反馈意见，满意度90%以上。
综合上述分析，指标分值8分，得分8分。</t>
  </si>
  <si>
    <t>合计</t>
  </si>
  <si>
    <t>海口市美兰区商务局“小微企业和个体工商户缓解房屋租金（区级）经费”项目绩效评价指标体系</t>
  </si>
  <si>
    <t>项目立项（4）</t>
  </si>
  <si>
    <t>《海口市应对新冠肺炎疫情进一步帮扶承租非国有房屋的服务业小微企业和个体工商户缓解房屋租金压力实施方案》（海府办函〔2020〕300号）、单位部门职责</t>
  </si>
  <si>
    <t>《海口市应对新冠肺炎疫情进一步帮扶承租非国有房屋的服务业小微企业和个体工商户缓解房屋租金压力实施方案》（海府办函〔2020〕300号）、《海口市人民政府办公室关于规范海府办函〔2020〕300号&lt;实施方案&gt;房屋租金补贴发放标准的通知》（海府办函〔2021〕26号）</t>
  </si>
  <si>
    <t>根据项目绩效目标表，该项目已制定绩效目标，绩效目标与实际内容相关。</t>
  </si>
  <si>
    <t>根据项目绩效目标表，该项目已制定绩效目标，但设定绩效目标不完整，如未设定质量指标和时效指标。</t>
  </si>
  <si>
    <t>资金安排（8）</t>
  </si>
  <si>
    <t>评价要点：
①预算资金分配依据是否充分（5分）；
②资金分配额度是否合理，与资金单位或市县实际是否相适应。（3分）。</t>
  </si>
  <si>
    <t>《海口市人民政府办公室关于规范海府办函〔2020〕300号&lt;实施方案&gt;房屋租金补贴发放标准的通知》（海府办函〔2021〕26号）</t>
  </si>
  <si>
    <t>根据《关于下达2021年帮扶小微企业和个体工商户缓解房屋租金（区级）经费的通知》（美财教〔2021〕69号），区级项目资金已下达1,308.92万元，与预算资金一致。</t>
  </si>
  <si>
    <t>项目实际到位资金1,308.92万元，实际支出金额1,295.59万元，财政资金执行率98.98%。</t>
  </si>
  <si>
    <t>预算资金使用是否符合相关的财务管理制度规定，用以反映和考核资金的规范运行情况。。</t>
  </si>
  <si>
    <t>经查看财务明细账及凭证，项目资金用于支付各行业企业及用于支付项目审计支出，资金使用合规，未发现与项目无关支出。</t>
  </si>
  <si>
    <t>已制定《财务管理制度》，未制定业务管理制度、档案归档等业务制度</t>
  </si>
  <si>
    <t>项目实施是根据根据《海口市应对新冠肺炎疫情进一步帮扶承租非国有房屋的服务业小微企业和个体工商户缓解房屋租金压力实施方案》（海府办函〔2020〕300号）、《海口市人民政府办公室关于规范海府办函〔2020〕300号&lt;实施方案&gt;房屋租金补贴发放标准的通知》（海府办函〔2021〕26号）文件要求进行，支出审核按单位制定的《财务管理制度》进行，符合相关政策和管理规定。</t>
  </si>
  <si>
    <t>项目产出（34）</t>
  </si>
  <si>
    <t>补贴餐饮行业企业数量</t>
  </si>
  <si>
    <t>符合补贴资格的餐饮行业企业补贴完成情况。</t>
  </si>
  <si>
    <t>根据发放符合资格企业补贴完成率乘于分值计算得分。
发放符合资格企业补贴完成率=（实际发放补贴企业数量÷应发放符合补贴资格企业数量）×100%。</t>
  </si>
  <si>
    <t>未提供产出资料，无法得知已发放租金补贴的企业数量</t>
  </si>
  <si>
    <t>无具体产出资料</t>
  </si>
  <si>
    <t>补贴住宿行业企业数量</t>
  </si>
  <si>
    <t>符合补贴资格的住宿行业企业补贴完成情况。</t>
  </si>
  <si>
    <t>补贴旅游行业企业数量</t>
  </si>
  <si>
    <t>符合补贴资格的旅游行业企业补贴完成情况。</t>
  </si>
  <si>
    <t>补贴教育培训行业企业数量</t>
  </si>
  <si>
    <t>符合补贴资格的教育培训企业补贴完成情况。</t>
  </si>
  <si>
    <t>补贴家政行业企业数量</t>
  </si>
  <si>
    <t>符合补贴资格的家政行业企业补贴完成情况。</t>
  </si>
  <si>
    <t>补贴影院剧场数量</t>
  </si>
  <si>
    <t>符合补贴资格的影院剧场补贴完成情况。</t>
  </si>
  <si>
    <t>根据发放符合资格影院剧场补贴完成率乘于分值计算得分。
发放符合资格影院剧场补贴完成率=（实际发放补贴影院剧场数量÷应发放符合补贴资格影院剧场数量）×100%。</t>
  </si>
  <si>
    <t>补贴美容美发行业数量</t>
  </si>
  <si>
    <t>符合补贴资格的美容美发行业企业补贴完成情况。</t>
  </si>
  <si>
    <t>补贴对象及补贴租金符合实施方案范围、标准</t>
  </si>
  <si>
    <t>发放补贴的对象是否符合政策规定的行业范围的受益对象，发放标准是否符合政策规定的补贴标准。
依据文件：《海口市应对新冠肺炎疫情进一步帮扶承租非国有房屋的服务业小微企业和个体工商户缓解房屋租金压力实施方案》（海府办函〔2020〕300号）、《海口市人民政府办公室关于规范海府办函〔2020〕300号&lt;实施方案&gt;房屋租金补贴发放标准的通知》（海府办函〔2021〕26号）</t>
  </si>
  <si>
    <r>
      <t>政策符合度100%得满分，否则得0分。
政策符合度：补贴对象符合文件规定受益范围，补贴租金标准符合文件规定得补贴租金标准。
补贴政策符合度=（已发放补贴对象中符合政策文件规定范围的对象数量</t>
    </r>
    <r>
      <rPr>
        <sz val="10.5"/>
        <rFont val="Arial"/>
        <family val="0"/>
      </rPr>
      <t>÷</t>
    </r>
    <r>
      <rPr>
        <sz val="10.5"/>
        <rFont val="宋体"/>
        <family val="0"/>
      </rPr>
      <t>已发放补贴对象总数）</t>
    </r>
    <r>
      <rPr>
        <sz val="10.5"/>
        <rFont val="Arial"/>
        <family val="0"/>
      </rPr>
      <t>×</t>
    </r>
    <r>
      <rPr>
        <sz val="10.5"/>
        <rFont val="宋体"/>
        <family val="0"/>
      </rPr>
      <t>100%
依据：海口市美兰区商务局于2020年11月26日委托海南翔得会计师事务所（普通合伙）对海口市美兰区申请补贴企业执行商定程序并出具执行商定程序的报告。</t>
    </r>
  </si>
  <si>
    <t>美兰区商务局委托海南翔得会计师事务所（普通合伙）对海口市美兰区申请补贴企业执行商定程序并出具执行商定程序的报告，美兰区商务局对报告审核符合补贴资格企业进行发放租金补贴，故补贴对象及补贴租金符合文件规定。</t>
  </si>
  <si>
    <t>补贴发放及时率</t>
  </si>
  <si>
    <t>对符合补贴资格的受益对象的补贴资金是否在2021年度发放完成。</t>
  </si>
  <si>
    <t>根据补贴发放及时率乘于分值计算得分。补贴发放及时率=（2021年已发放租金补贴的企业数量÷经审核合格应发放租金补贴的企业总数）×100%。</t>
  </si>
  <si>
    <t>根据商务局提供的明细账，有25家单位未在2021年支付，补贴发放及时率=（1463-25）÷1463×100%=98.29%，得分=5×98.29%=4.91</t>
  </si>
  <si>
    <t>项目成效（26）</t>
  </si>
  <si>
    <t>缓解房屋租金压力，推动市场正常运行</t>
  </si>
  <si>
    <t>项目实施是否缓解小微企业和个人的房租压力，是否恢复正常经营。</t>
  </si>
  <si>
    <t>缓解房屋租金压力、经营压力；
帮扶服务业小微企业和个体工商户渡过难关，尽快恢复正常生产秩序。</t>
  </si>
  <si>
    <t>服务业小微企业和个体工商户在繁荣市场、促进就业、维护稳定等方面发挥着重要作用，但同时也是受疫情冲击最大的群体之一，通过项目实施，缓解小微企业和个体工商户一段时间的房屋租金压力，但疫情影响的时间比较久，一时的补助未能够缓解企业的长期经营压力，根据电话调查情况，有企业已停止营业，如海口美兰兄弟尚乐餐厅。</t>
  </si>
  <si>
    <t>项目运行及成效发挥的可持续影响情况。</t>
  </si>
  <si>
    <t>评价要点：
①项目实施缓解企业阶段性的经营压力（3分）；
②是否具有后续管理措施或制度，用于保障项目持续、有效运行（5分）；</t>
  </si>
  <si>
    <t>项目实施在一定程度上缓解企业经营压力，但该项目并无后续政策规定保障项目运行。</t>
  </si>
  <si>
    <t>满意度</t>
  </si>
  <si>
    <t>受益对象满意度</t>
  </si>
  <si>
    <t>受益对象对项目实施效果的满意程度。
受益对象是指餐饮、住宿、旅游、教育培训、家政、影院剧场、美容美发等7类小微企业及个体户；一般采取社会调查或电话调查的方式。</t>
  </si>
  <si>
    <t>满意度≥90%，得10分；80%≤满意度﹤90%，得8分；70%≤满意度﹤80%，得6分；60%≤满意度﹤70%，得4分；满意度﹤60%，得0分。</t>
  </si>
  <si>
    <t>本次评价通过电话调查方式向申请房租补贴的10家企业进行满意度调查。经统计，满意度为78.8%。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</si>
</sst>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51">
    <font>
      <sz val="11"/>
      <color theme="1"/>
      <name val="Calibri"/>
      <family val="0"/>
    </font>
    <font>
      <sz val="11"/>
      <name val="宋体"/>
      <family val="0"/>
    </font>
    <font>
      <sz val="11"/>
      <name val="等线"/>
      <family val="0"/>
    </font>
    <font>
      <b/>
      <sz val="14"/>
      <name val="宋体"/>
      <family val="0"/>
    </font>
    <font>
      <b/>
      <sz val="11"/>
      <name val="宋体"/>
      <family val="0"/>
    </font>
    <font>
      <sz val="10.5"/>
      <name val="宋体"/>
      <family val="0"/>
    </font>
    <font>
      <sz val="10.5"/>
      <name val="Times New Roman"/>
      <family val="1"/>
    </font>
    <font>
      <sz val="9"/>
      <color indexed="8"/>
      <name val="宋体"/>
      <family val="0"/>
    </font>
    <font>
      <b/>
      <sz val="10.5"/>
      <name val="宋体"/>
      <family val="0"/>
    </font>
    <font>
      <b/>
      <sz val="10.5"/>
      <name val="Times New Roman"/>
      <family val="1"/>
    </font>
    <font>
      <b/>
      <sz val="11"/>
      <name val="等线"/>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b/>
      <sz val="13"/>
      <color indexed="54"/>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sz val="11"/>
      <color indexed="10"/>
      <name val="宋体"/>
      <family val="0"/>
    </font>
    <font>
      <sz val="11"/>
      <color indexed="53"/>
      <name val="宋体"/>
      <family val="0"/>
    </font>
    <font>
      <b/>
      <sz val="15"/>
      <color indexed="54"/>
      <name val="宋体"/>
      <family val="0"/>
    </font>
    <font>
      <i/>
      <sz val="11"/>
      <color indexed="23"/>
      <name val="宋体"/>
      <family val="0"/>
    </font>
    <font>
      <b/>
      <sz val="11"/>
      <color indexed="63"/>
      <name val="宋体"/>
      <family val="0"/>
    </font>
    <font>
      <b/>
      <sz val="11"/>
      <color indexed="9"/>
      <name val="宋体"/>
      <family val="0"/>
    </font>
    <font>
      <sz val="10.5"/>
      <name val="Arial"/>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4"/>
      <name val="Cambria"/>
      <family val="0"/>
    </font>
    <font>
      <sz val="9"/>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7">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indexed="8"/>
      </left>
      <right>
        <color indexed="63"/>
      </right>
      <top style="thin">
        <color rgb="FF000000"/>
      </top>
      <bottom>
        <color indexed="63"/>
      </bottom>
    </border>
    <border>
      <left style="thin">
        <color indexed="8"/>
      </left>
      <right style="thin">
        <color indexed="8"/>
      </right>
      <top style="thin"/>
      <bottom>
        <color indexed="63"/>
      </bottom>
    </border>
    <border>
      <left>
        <color indexed="63"/>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color rgb="FF000000"/>
      </left>
      <right style="thin">
        <color rgb="FF000000"/>
      </right>
      <top>
        <color indexed="63"/>
      </top>
      <bottom>
        <color indexed="63"/>
      </bottom>
    </border>
    <border>
      <left style="thin">
        <color indexed="8"/>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indexed="8"/>
      </left>
      <right style="thin">
        <color rgb="FF000000"/>
      </right>
      <top style="thin"/>
      <bottom>
        <color indexed="63"/>
      </bottom>
    </border>
    <border>
      <left style="thin">
        <color indexed="8"/>
      </left>
      <right style="thin">
        <color rgb="FF000000"/>
      </right>
      <top>
        <color indexed="63"/>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1" fillId="7" borderId="0" applyNumberFormat="0" applyBorder="0" applyAlignment="0" applyProtection="0"/>
    <xf numFmtId="0" fontId="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0" fillId="0" borderId="0">
      <alignment vertical="center"/>
      <protection/>
    </xf>
    <xf numFmtId="0" fontId="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31" fillId="28" borderId="0" applyNumberFormat="0" applyBorder="0" applyAlignment="0" applyProtection="0"/>
    <xf numFmtId="0" fontId="0"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6">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9"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0" fillId="0" borderId="1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lignment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vertical="center"/>
    </xf>
    <xf numFmtId="176" fontId="2" fillId="0" borderId="0" xfId="25" applyNumberFormat="1" applyFont="1" applyFill="1" applyAlignment="1">
      <alignment vertical="center"/>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177" fontId="2"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177" fontId="6" fillId="0" borderId="10" xfId="25"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view="pageBreakPreview" zoomScale="70" zoomScaleNormal="55" zoomScaleSheetLayoutView="70" workbookViewId="0" topLeftCell="A1">
      <pane xSplit="3" ySplit="2" topLeftCell="E3" activePane="bottomRight" state="frozen"/>
      <selection pane="bottomRight" activeCell="H25" sqref="H25"/>
    </sheetView>
  </sheetViews>
  <sheetFormatPr defaultColWidth="9.00390625" defaultRowHeight="15"/>
  <cols>
    <col min="1" max="1" width="11.57421875" style="1" customWidth="1"/>
    <col min="2" max="2" width="10.57421875" style="2" customWidth="1"/>
    <col min="3" max="3" width="26.421875" style="1" customWidth="1"/>
    <col min="4" max="4" width="7.00390625" style="1" customWidth="1"/>
    <col min="5" max="5" width="45.421875" style="1" customWidth="1"/>
    <col min="6" max="6" width="61.421875" style="1" customWidth="1"/>
    <col min="7" max="7" width="58.28125" style="1" customWidth="1"/>
    <col min="8" max="8" width="8.57421875" style="2" customWidth="1"/>
    <col min="9" max="9" width="11.8515625" style="2" bestFit="1" customWidth="1"/>
    <col min="10" max="16384" width="9.00390625" style="1" customWidth="1"/>
  </cols>
  <sheetData>
    <row r="1" spans="1:9" ht="49.5" customHeight="1">
      <c r="A1" s="3" t="s">
        <v>0</v>
      </c>
      <c r="B1" s="3"/>
      <c r="C1" s="3"/>
      <c r="D1" s="3"/>
      <c r="E1" s="3"/>
      <c r="F1" s="3"/>
      <c r="G1" s="3"/>
      <c r="H1" s="3"/>
      <c r="I1" s="3"/>
    </row>
    <row r="2" spans="1:9" ht="36.75" customHeight="1">
      <c r="A2" s="4" t="s">
        <v>1</v>
      </c>
      <c r="B2" s="5" t="s">
        <v>2</v>
      </c>
      <c r="C2" s="5" t="s">
        <v>3</v>
      </c>
      <c r="D2" s="5" t="s">
        <v>4</v>
      </c>
      <c r="E2" s="5" t="s">
        <v>5</v>
      </c>
      <c r="F2" s="5" t="s">
        <v>6</v>
      </c>
      <c r="G2" s="23" t="s">
        <v>7</v>
      </c>
      <c r="H2" s="23" t="s">
        <v>8</v>
      </c>
      <c r="I2" s="23" t="s">
        <v>9</v>
      </c>
    </row>
    <row r="3" spans="1:9" ht="135">
      <c r="A3" s="6" t="s">
        <v>10</v>
      </c>
      <c r="B3" s="31" t="s">
        <v>11</v>
      </c>
      <c r="C3" s="7" t="s">
        <v>12</v>
      </c>
      <c r="D3" s="8">
        <v>2</v>
      </c>
      <c r="E3" s="24" t="s">
        <v>13</v>
      </c>
      <c r="F3" s="25" t="s">
        <v>14</v>
      </c>
      <c r="G3" s="25" t="s">
        <v>15</v>
      </c>
      <c r="H3" s="26">
        <f aca="true" t="shared" si="0" ref="H3:H27">D3-I3</f>
        <v>0</v>
      </c>
      <c r="I3" s="26">
        <v>2</v>
      </c>
    </row>
    <row r="4" spans="1:9" ht="243">
      <c r="A4" s="6"/>
      <c r="B4" s="32"/>
      <c r="C4" s="7" t="s">
        <v>16</v>
      </c>
      <c r="D4" s="8">
        <v>2</v>
      </c>
      <c r="E4" s="24" t="s">
        <v>17</v>
      </c>
      <c r="F4" s="25" t="s">
        <v>18</v>
      </c>
      <c r="G4" s="25" t="s">
        <v>19</v>
      </c>
      <c r="H4" s="26">
        <f t="shared" si="0"/>
        <v>0</v>
      </c>
      <c r="I4" s="26">
        <v>2</v>
      </c>
    </row>
    <row r="5" spans="1:9" ht="81">
      <c r="A5" s="6"/>
      <c r="B5" s="32"/>
      <c r="C5" s="7" t="s">
        <v>20</v>
      </c>
      <c r="D5" s="8">
        <v>2</v>
      </c>
      <c r="E5" s="24" t="s">
        <v>21</v>
      </c>
      <c r="F5" s="25" t="s">
        <v>22</v>
      </c>
      <c r="G5" s="25" t="s">
        <v>23</v>
      </c>
      <c r="H5" s="26">
        <f t="shared" si="0"/>
        <v>0</v>
      </c>
      <c r="I5" s="26">
        <v>2</v>
      </c>
    </row>
    <row r="6" spans="1:9" ht="108">
      <c r="A6" s="6"/>
      <c r="B6" s="9" t="s">
        <v>24</v>
      </c>
      <c r="C6" s="7" t="s">
        <v>25</v>
      </c>
      <c r="D6" s="8">
        <v>2</v>
      </c>
      <c r="E6" s="24" t="s">
        <v>26</v>
      </c>
      <c r="F6" s="25" t="s">
        <v>27</v>
      </c>
      <c r="G6" s="25" t="s">
        <v>28</v>
      </c>
      <c r="H6" s="26">
        <f t="shared" si="0"/>
        <v>0.5</v>
      </c>
      <c r="I6" s="26">
        <v>1.5</v>
      </c>
    </row>
    <row r="7" spans="1:9" ht="81">
      <c r="A7" s="6"/>
      <c r="B7" s="10"/>
      <c r="C7" s="7" t="s">
        <v>29</v>
      </c>
      <c r="D7" s="8">
        <v>2</v>
      </c>
      <c r="E7" s="24" t="s">
        <v>30</v>
      </c>
      <c r="F7" s="25" t="s">
        <v>31</v>
      </c>
      <c r="G7" s="25" t="s">
        <v>32</v>
      </c>
      <c r="H7" s="26">
        <f t="shared" si="0"/>
        <v>0</v>
      </c>
      <c r="I7" s="26">
        <v>2</v>
      </c>
    </row>
    <row r="8" spans="1:9" ht="96.75" customHeight="1">
      <c r="A8" s="6"/>
      <c r="B8" s="32" t="s">
        <v>33</v>
      </c>
      <c r="C8" s="7" t="s">
        <v>34</v>
      </c>
      <c r="D8" s="8">
        <v>3</v>
      </c>
      <c r="E8" s="24" t="s">
        <v>35</v>
      </c>
      <c r="F8" s="25" t="s">
        <v>36</v>
      </c>
      <c r="G8" s="25" t="s">
        <v>37</v>
      </c>
      <c r="H8" s="26">
        <f t="shared" si="0"/>
        <v>0</v>
      </c>
      <c r="I8" s="26">
        <v>3</v>
      </c>
    </row>
    <row r="9" spans="1:9" ht="105" customHeight="1">
      <c r="A9" s="6"/>
      <c r="B9" s="33"/>
      <c r="C9" s="7" t="s">
        <v>38</v>
      </c>
      <c r="D9" s="8">
        <v>3</v>
      </c>
      <c r="E9" s="24" t="s">
        <v>39</v>
      </c>
      <c r="F9" s="25" t="s">
        <v>40</v>
      </c>
      <c r="G9" s="25" t="s">
        <v>41</v>
      </c>
      <c r="H9" s="26">
        <f t="shared" si="0"/>
        <v>0</v>
      </c>
      <c r="I9" s="26">
        <v>3</v>
      </c>
    </row>
    <row r="10" spans="1:9" ht="75" customHeight="1">
      <c r="A10" s="6" t="s">
        <v>42</v>
      </c>
      <c r="B10" s="7" t="s">
        <v>43</v>
      </c>
      <c r="C10" s="7" t="s">
        <v>44</v>
      </c>
      <c r="D10" s="8">
        <v>4</v>
      </c>
      <c r="E10" s="24" t="s">
        <v>45</v>
      </c>
      <c r="F10" s="25" t="s">
        <v>46</v>
      </c>
      <c r="G10" s="25" t="s">
        <v>47</v>
      </c>
      <c r="H10" s="26">
        <f t="shared" si="0"/>
        <v>0</v>
      </c>
      <c r="I10" s="26">
        <v>4</v>
      </c>
    </row>
    <row r="11" spans="1:9" ht="76.5" customHeight="1">
      <c r="A11" s="6"/>
      <c r="B11" s="7"/>
      <c r="C11" s="7" t="s">
        <v>48</v>
      </c>
      <c r="D11" s="8">
        <v>6</v>
      </c>
      <c r="E11" s="24" t="s">
        <v>49</v>
      </c>
      <c r="F11" s="25" t="s">
        <v>50</v>
      </c>
      <c r="G11" s="25" t="s">
        <v>51</v>
      </c>
      <c r="H11" s="26">
        <f t="shared" si="0"/>
        <v>0</v>
      </c>
      <c r="I11" s="26">
        <v>6</v>
      </c>
    </row>
    <row r="12" spans="1:9" ht="117.75" customHeight="1">
      <c r="A12" s="6"/>
      <c r="B12" s="7"/>
      <c r="C12" s="7" t="s">
        <v>52</v>
      </c>
      <c r="D12" s="8">
        <v>4</v>
      </c>
      <c r="E12" s="24" t="s">
        <v>53</v>
      </c>
      <c r="F12" s="25" t="s">
        <v>54</v>
      </c>
      <c r="G12" s="25" t="s">
        <v>55</v>
      </c>
      <c r="H12" s="26">
        <f t="shared" si="0"/>
        <v>0</v>
      </c>
      <c r="I12" s="26">
        <v>4</v>
      </c>
    </row>
    <row r="13" spans="1:9" ht="87" customHeight="1">
      <c r="A13" s="6"/>
      <c r="B13" s="7" t="s">
        <v>56</v>
      </c>
      <c r="C13" s="7" t="s">
        <v>57</v>
      </c>
      <c r="D13" s="8">
        <v>5</v>
      </c>
      <c r="E13" s="24" t="s">
        <v>58</v>
      </c>
      <c r="F13" s="25" t="s">
        <v>59</v>
      </c>
      <c r="G13" s="25" t="s">
        <v>60</v>
      </c>
      <c r="H13" s="26">
        <f t="shared" si="0"/>
        <v>0</v>
      </c>
      <c r="I13" s="26">
        <v>5</v>
      </c>
    </row>
    <row r="14" spans="1:9" ht="108">
      <c r="A14" s="6"/>
      <c r="B14" s="9"/>
      <c r="C14" s="7" t="s">
        <v>61</v>
      </c>
      <c r="D14" s="8">
        <v>5</v>
      </c>
      <c r="E14" s="24" t="s">
        <v>62</v>
      </c>
      <c r="F14" s="25" t="s">
        <v>63</v>
      </c>
      <c r="G14" s="25" t="s">
        <v>64</v>
      </c>
      <c r="H14" s="26">
        <f t="shared" si="0"/>
        <v>0</v>
      </c>
      <c r="I14" s="26">
        <v>5</v>
      </c>
    </row>
    <row r="15" spans="1:9" ht="54">
      <c r="A15" s="11" t="s">
        <v>65</v>
      </c>
      <c r="B15" s="34" t="s">
        <v>66</v>
      </c>
      <c r="C15" s="13" t="s">
        <v>67</v>
      </c>
      <c r="D15" s="8">
        <v>2</v>
      </c>
      <c r="E15" s="27" t="s">
        <v>68</v>
      </c>
      <c r="F15" s="25" t="s">
        <v>69</v>
      </c>
      <c r="G15" s="25" t="s">
        <v>70</v>
      </c>
      <c r="H15" s="26">
        <f t="shared" si="0"/>
        <v>0</v>
      </c>
      <c r="I15" s="8">
        <v>2</v>
      </c>
    </row>
    <row r="16" spans="1:9" ht="55.5" customHeight="1">
      <c r="A16" s="35"/>
      <c r="B16" s="36"/>
      <c r="C16" s="13" t="s">
        <v>71</v>
      </c>
      <c r="D16" s="8">
        <v>2</v>
      </c>
      <c r="E16" s="41" t="s">
        <v>72</v>
      </c>
      <c r="F16" s="25" t="s">
        <v>73</v>
      </c>
      <c r="G16" s="25" t="s">
        <v>74</v>
      </c>
      <c r="H16" s="26">
        <f t="shared" si="0"/>
        <v>0</v>
      </c>
      <c r="I16" s="8">
        <v>2</v>
      </c>
    </row>
    <row r="17" spans="1:9" ht="58.5" customHeight="1">
      <c r="A17" s="14"/>
      <c r="B17" s="36"/>
      <c r="C17" s="13" t="s">
        <v>75</v>
      </c>
      <c r="D17" s="8">
        <v>2</v>
      </c>
      <c r="E17" s="41" t="s">
        <v>76</v>
      </c>
      <c r="F17" s="25" t="s">
        <v>77</v>
      </c>
      <c r="G17" s="25" t="s">
        <v>78</v>
      </c>
      <c r="H17" s="26">
        <f t="shared" si="0"/>
        <v>0</v>
      </c>
      <c r="I17" s="8">
        <v>2</v>
      </c>
    </row>
    <row r="18" spans="1:9" ht="54">
      <c r="A18" s="14"/>
      <c r="B18" s="36"/>
      <c r="C18" s="17" t="s">
        <v>79</v>
      </c>
      <c r="D18" s="18">
        <v>2</v>
      </c>
      <c r="E18" s="25" t="s">
        <v>80</v>
      </c>
      <c r="F18" s="25" t="s">
        <v>81</v>
      </c>
      <c r="G18" s="25" t="s">
        <v>82</v>
      </c>
      <c r="H18" s="26">
        <f t="shared" si="0"/>
        <v>0</v>
      </c>
      <c r="I18" s="8">
        <v>2</v>
      </c>
    </row>
    <row r="19" spans="1:9" ht="54">
      <c r="A19" s="14"/>
      <c r="B19" s="36"/>
      <c r="C19" s="13" t="s">
        <v>83</v>
      </c>
      <c r="D19" s="8">
        <v>2</v>
      </c>
      <c r="E19" s="41" t="s">
        <v>83</v>
      </c>
      <c r="F19" s="25" t="s">
        <v>84</v>
      </c>
      <c r="G19" s="25" t="s">
        <v>85</v>
      </c>
      <c r="H19" s="26">
        <f t="shared" si="0"/>
        <v>0</v>
      </c>
      <c r="I19" s="8">
        <v>2</v>
      </c>
    </row>
    <row r="20" spans="1:9" ht="54">
      <c r="A20" s="14"/>
      <c r="B20" s="36"/>
      <c r="C20" s="13" t="s">
        <v>86</v>
      </c>
      <c r="D20" s="8">
        <v>1</v>
      </c>
      <c r="E20" s="42" t="s">
        <v>87</v>
      </c>
      <c r="F20" s="25" t="s">
        <v>88</v>
      </c>
      <c r="G20" s="25" t="s">
        <v>89</v>
      </c>
      <c r="H20" s="26">
        <f t="shared" si="0"/>
        <v>1</v>
      </c>
      <c r="I20" s="8">
        <v>0</v>
      </c>
    </row>
    <row r="21" spans="1:9" ht="54">
      <c r="A21" s="14"/>
      <c r="B21" s="36"/>
      <c r="C21" s="13" t="s">
        <v>90</v>
      </c>
      <c r="D21" s="8">
        <v>1</v>
      </c>
      <c r="E21" s="41" t="s">
        <v>91</v>
      </c>
      <c r="F21" s="25" t="s">
        <v>92</v>
      </c>
      <c r="G21" s="25" t="s">
        <v>93</v>
      </c>
      <c r="H21" s="26">
        <f t="shared" si="0"/>
        <v>1</v>
      </c>
      <c r="I21" s="8">
        <v>0</v>
      </c>
    </row>
    <row r="22" spans="1:9" ht="54">
      <c r="A22" s="14"/>
      <c r="B22" s="36"/>
      <c r="C22" s="13" t="s">
        <v>94</v>
      </c>
      <c r="D22" s="8">
        <v>1</v>
      </c>
      <c r="E22" s="27" t="s">
        <v>95</v>
      </c>
      <c r="F22" s="25" t="s">
        <v>96</v>
      </c>
      <c r="G22" s="25" t="s">
        <v>97</v>
      </c>
      <c r="H22" s="26">
        <f t="shared" si="0"/>
        <v>1</v>
      </c>
      <c r="I22" s="8">
        <v>0</v>
      </c>
    </row>
    <row r="23" spans="1:9" ht="54">
      <c r="A23" s="14"/>
      <c r="B23" s="36"/>
      <c r="C23" s="37" t="s">
        <v>98</v>
      </c>
      <c r="D23" s="8">
        <v>3</v>
      </c>
      <c r="E23" s="27" t="s">
        <v>99</v>
      </c>
      <c r="F23" s="25" t="s">
        <v>100</v>
      </c>
      <c r="G23" s="25" t="s">
        <v>101</v>
      </c>
      <c r="H23" s="43">
        <f t="shared" si="0"/>
        <v>1.29</v>
      </c>
      <c r="I23" s="44">
        <v>1.71</v>
      </c>
    </row>
    <row r="24" spans="1:9" ht="54">
      <c r="A24" s="14"/>
      <c r="B24" s="36"/>
      <c r="C24" s="37" t="s">
        <v>102</v>
      </c>
      <c r="D24" s="8">
        <v>1</v>
      </c>
      <c r="E24" s="27" t="s">
        <v>103</v>
      </c>
      <c r="F24" s="25" t="s">
        <v>104</v>
      </c>
      <c r="G24" s="25" t="s">
        <v>105</v>
      </c>
      <c r="H24" s="26">
        <f t="shared" si="0"/>
        <v>1</v>
      </c>
      <c r="I24" s="8">
        <v>0</v>
      </c>
    </row>
    <row r="25" spans="1:9" ht="54">
      <c r="A25" s="14"/>
      <c r="B25" s="36"/>
      <c r="C25" s="37" t="s">
        <v>106</v>
      </c>
      <c r="D25" s="8">
        <v>3</v>
      </c>
      <c r="E25" s="27" t="s">
        <v>107</v>
      </c>
      <c r="F25" s="25" t="s">
        <v>108</v>
      </c>
      <c r="G25" s="25" t="s">
        <v>109</v>
      </c>
      <c r="H25" s="26">
        <f t="shared" si="0"/>
        <v>0</v>
      </c>
      <c r="I25" s="8">
        <v>3</v>
      </c>
    </row>
    <row r="26" spans="1:9" ht="81">
      <c r="A26" s="14"/>
      <c r="B26" s="36"/>
      <c r="C26" s="37" t="s">
        <v>110</v>
      </c>
      <c r="D26" s="8">
        <v>3</v>
      </c>
      <c r="E26" s="27" t="s">
        <v>111</v>
      </c>
      <c r="F26" s="25" t="s">
        <v>112</v>
      </c>
      <c r="G26" s="25" t="s">
        <v>113</v>
      </c>
      <c r="H26" s="43">
        <f t="shared" si="0"/>
        <v>0.040000000000000036</v>
      </c>
      <c r="I26" s="45">
        <v>2.96</v>
      </c>
    </row>
    <row r="27" spans="1:9" ht="67.5">
      <c r="A27" s="14"/>
      <c r="B27" s="36"/>
      <c r="C27" s="37" t="s">
        <v>114</v>
      </c>
      <c r="D27" s="8">
        <v>3</v>
      </c>
      <c r="E27" s="27" t="s">
        <v>115</v>
      </c>
      <c r="F27" s="25" t="s">
        <v>116</v>
      </c>
      <c r="G27" s="25" t="s">
        <v>117</v>
      </c>
      <c r="H27" s="43">
        <f t="shared" si="0"/>
        <v>0</v>
      </c>
      <c r="I27" s="8">
        <v>3</v>
      </c>
    </row>
    <row r="28" spans="1:9" ht="81">
      <c r="A28" s="14"/>
      <c r="B28" s="7" t="s">
        <v>118</v>
      </c>
      <c r="C28" s="7" t="s">
        <v>119</v>
      </c>
      <c r="D28" s="8">
        <v>1</v>
      </c>
      <c r="E28" s="25" t="s">
        <v>120</v>
      </c>
      <c r="F28" s="25" t="s">
        <v>121</v>
      </c>
      <c r="G28" s="25" t="s">
        <v>122</v>
      </c>
      <c r="H28" s="26">
        <f aca="true" t="shared" si="1" ref="H28:H35">D28-I28</f>
        <v>1</v>
      </c>
      <c r="I28" s="26">
        <v>0</v>
      </c>
    </row>
    <row r="29" spans="1:9" ht="63" customHeight="1">
      <c r="A29" s="14"/>
      <c r="B29" s="15" t="s">
        <v>123</v>
      </c>
      <c r="C29" s="7" t="s">
        <v>124</v>
      </c>
      <c r="D29" s="8">
        <v>5</v>
      </c>
      <c r="E29" s="24" t="s">
        <v>125</v>
      </c>
      <c r="F29" s="25" t="s">
        <v>126</v>
      </c>
      <c r="G29" s="25" t="s">
        <v>127</v>
      </c>
      <c r="H29" s="26">
        <f t="shared" si="1"/>
        <v>0</v>
      </c>
      <c r="I29" s="26">
        <v>5</v>
      </c>
    </row>
    <row r="30" spans="1:9" ht="94.5">
      <c r="A30" s="16" t="s">
        <v>128</v>
      </c>
      <c r="B30" s="17" t="s">
        <v>129</v>
      </c>
      <c r="C30" s="17" t="s">
        <v>130</v>
      </c>
      <c r="D30" s="18">
        <v>4</v>
      </c>
      <c r="E30" s="25" t="s">
        <v>131</v>
      </c>
      <c r="F30" s="25" t="s">
        <v>132</v>
      </c>
      <c r="G30" s="25" t="s">
        <v>133</v>
      </c>
      <c r="H30" s="26">
        <f t="shared" si="1"/>
        <v>0</v>
      </c>
      <c r="I30" s="26">
        <v>4</v>
      </c>
    </row>
    <row r="31" spans="1:9" ht="94.5">
      <c r="A31" s="16"/>
      <c r="B31" s="38" t="s">
        <v>134</v>
      </c>
      <c r="C31" s="17" t="s">
        <v>135</v>
      </c>
      <c r="D31" s="18">
        <v>4</v>
      </c>
      <c r="E31" s="25" t="s">
        <v>136</v>
      </c>
      <c r="F31" s="25" t="s">
        <v>137</v>
      </c>
      <c r="G31" s="25" t="s">
        <v>138</v>
      </c>
      <c r="H31" s="26">
        <f t="shared" si="1"/>
        <v>0</v>
      </c>
      <c r="I31" s="26">
        <v>4</v>
      </c>
    </row>
    <row r="32" spans="1:9" ht="67.5">
      <c r="A32" s="16"/>
      <c r="B32" s="17" t="s">
        <v>139</v>
      </c>
      <c r="C32" s="17" t="s">
        <v>140</v>
      </c>
      <c r="D32" s="18">
        <v>4</v>
      </c>
      <c r="E32" s="25" t="s">
        <v>141</v>
      </c>
      <c r="F32" s="25" t="s">
        <v>142</v>
      </c>
      <c r="G32" s="25" t="s">
        <v>143</v>
      </c>
      <c r="H32" s="26">
        <f t="shared" si="1"/>
        <v>0</v>
      </c>
      <c r="I32" s="26">
        <v>4</v>
      </c>
    </row>
    <row r="33" spans="1:9" ht="93.75" customHeight="1">
      <c r="A33" s="16"/>
      <c r="B33" s="17" t="s">
        <v>144</v>
      </c>
      <c r="C33" s="19" t="s">
        <v>145</v>
      </c>
      <c r="D33" s="8">
        <v>8</v>
      </c>
      <c r="E33" s="24" t="s">
        <v>146</v>
      </c>
      <c r="F33" s="25" t="s">
        <v>147</v>
      </c>
      <c r="G33" s="25" t="s">
        <v>148</v>
      </c>
      <c r="H33" s="26">
        <f t="shared" si="1"/>
        <v>0</v>
      </c>
      <c r="I33" s="26">
        <v>8</v>
      </c>
    </row>
    <row r="34" spans="1:9" ht="40.5">
      <c r="A34" s="16"/>
      <c r="B34" s="39" t="s">
        <v>149</v>
      </c>
      <c r="C34" s="40" t="s">
        <v>150</v>
      </c>
      <c r="D34" s="8">
        <v>8</v>
      </c>
      <c r="E34" s="24" t="s">
        <v>151</v>
      </c>
      <c r="F34" s="25" t="s">
        <v>152</v>
      </c>
      <c r="G34" s="25" t="s">
        <v>153</v>
      </c>
      <c r="H34" s="26">
        <f t="shared" si="1"/>
        <v>0</v>
      </c>
      <c r="I34" s="26">
        <v>8</v>
      </c>
    </row>
    <row r="35" spans="1:9" ht="33.75" customHeight="1">
      <c r="A35" s="20" t="s">
        <v>154</v>
      </c>
      <c r="B35" s="21"/>
      <c r="C35" s="21"/>
      <c r="D35" s="22">
        <f>SUM(D3:D34)</f>
        <v>100</v>
      </c>
      <c r="E35" s="28"/>
      <c r="F35" s="21"/>
      <c r="G35" s="29"/>
      <c r="H35" s="43">
        <f t="shared" si="1"/>
        <v>6.829999999999998</v>
      </c>
      <c r="I35" s="43">
        <f>SUM(I3:I34)</f>
        <v>93.17</v>
      </c>
    </row>
  </sheetData>
  <sheetProtection/>
  <mergeCells count="12">
    <mergeCell ref="A1:I1"/>
    <mergeCell ref="A35:C35"/>
    <mergeCell ref="A3:A9"/>
    <mergeCell ref="A10:A14"/>
    <mergeCell ref="A15:A29"/>
    <mergeCell ref="A30:A34"/>
    <mergeCell ref="B3:B5"/>
    <mergeCell ref="B6:B7"/>
    <mergeCell ref="B8:B9"/>
    <mergeCell ref="B10:B12"/>
    <mergeCell ref="B13:B14"/>
    <mergeCell ref="B15:B27"/>
  </mergeCells>
  <printOptions horizontalCentered="1"/>
  <pageMargins left="0.19652777777777777" right="0.19652777777777777" top="1" bottom="0.39305555555555555" header="0.5" footer="0.19652777777777777"/>
  <pageSetup horizontalDpi="600" verticalDpi="600" orientation="landscape" paperSize="9" scale="59"/>
  <headerFooter>
    <oddFooter>&amp;C第 &amp;P 页，共 &amp;N 页</oddFooter>
  </headerFooter>
  <colBreaks count="1" manualBreakCount="1">
    <brk id="9" max="34"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8.5742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2">
      <selection activeCell="D2" sqref="D2"/>
    </sheetView>
  </sheetViews>
  <sheetFormatPr defaultColWidth="8.5742187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3"/>
  <sheetViews>
    <sheetView zoomScale="80" zoomScaleNormal="80" zoomScaleSheetLayoutView="100" workbookViewId="0" topLeftCell="A12">
      <selection activeCell="C18" sqref="C18:H18"/>
    </sheetView>
  </sheetViews>
  <sheetFormatPr defaultColWidth="9.00390625" defaultRowHeight="15"/>
  <cols>
    <col min="1" max="1" width="11.57421875" style="1" customWidth="1"/>
    <col min="2" max="2" width="10.57421875" style="2" customWidth="1"/>
    <col min="3" max="3" width="28.140625" style="1" customWidth="1"/>
    <col min="4" max="4" width="7.00390625" style="1" customWidth="1"/>
    <col min="5" max="5" width="60.28125" style="1" customWidth="1"/>
    <col min="6" max="6" width="64.00390625" style="1" customWidth="1"/>
    <col min="7" max="7" width="55.421875" style="1" customWidth="1"/>
    <col min="8" max="8" width="9.00390625" style="2" customWidth="1"/>
    <col min="9" max="9" width="12.7109375" style="1" bestFit="1" customWidth="1"/>
    <col min="10" max="16384" width="9.00390625" style="1" customWidth="1"/>
  </cols>
  <sheetData>
    <row r="1" spans="1:8" ht="33.75" customHeight="1">
      <c r="A1" s="3" t="s">
        <v>155</v>
      </c>
      <c r="B1" s="3"/>
      <c r="C1" s="3"/>
      <c r="D1" s="3"/>
      <c r="E1" s="3"/>
      <c r="F1" s="3"/>
      <c r="G1" s="3"/>
      <c r="H1" s="3"/>
    </row>
    <row r="2" spans="1:8" ht="36.75" customHeight="1">
      <c r="A2" s="4" t="s">
        <v>1</v>
      </c>
      <c r="B2" s="5" t="s">
        <v>2</v>
      </c>
      <c r="C2" s="5" t="s">
        <v>3</v>
      </c>
      <c r="D2" s="5" t="s">
        <v>4</v>
      </c>
      <c r="E2" s="5" t="s">
        <v>5</v>
      </c>
      <c r="F2" s="5" t="s">
        <v>6</v>
      </c>
      <c r="G2" s="23" t="s">
        <v>7</v>
      </c>
      <c r="H2" s="23" t="s">
        <v>9</v>
      </c>
    </row>
    <row r="3" spans="1:10" ht="144" customHeight="1">
      <c r="A3" s="6" t="s">
        <v>10</v>
      </c>
      <c r="B3" s="7" t="s">
        <v>156</v>
      </c>
      <c r="C3" s="7" t="s">
        <v>12</v>
      </c>
      <c r="D3" s="8">
        <v>2</v>
      </c>
      <c r="E3" s="24" t="s">
        <v>13</v>
      </c>
      <c r="F3" s="25" t="s">
        <v>14</v>
      </c>
      <c r="G3" s="25" t="s">
        <v>157</v>
      </c>
      <c r="H3" s="26">
        <v>2</v>
      </c>
      <c r="J3" s="1">
        <f aca="true" t="shared" si="0" ref="J3:J24">D3-H3</f>
        <v>0</v>
      </c>
    </row>
    <row r="4" spans="1:10" ht="130.5" customHeight="1">
      <c r="A4" s="6"/>
      <c r="B4" s="7"/>
      <c r="C4" s="7" t="s">
        <v>16</v>
      </c>
      <c r="D4" s="8">
        <v>2</v>
      </c>
      <c r="E4" s="24" t="s">
        <v>17</v>
      </c>
      <c r="F4" s="25" t="s">
        <v>18</v>
      </c>
      <c r="G4" s="25" t="s">
        <v>158</v>
      </c>
      <c r="H4" s="26">
        <v>2</v>
      </c>
      <c r="J4" s="1">
        <f t="shared" si="0"/>
        <v>0</v>
      </c>
    </row>
    <row r="5" spans="1:10" ht="108" customHeight="1">
      <c r="A5" s="6"/>
      <c r="B5" s="9" t="s">
        <v>24</v>
      </c>
      <c r="C5" s="7" t="s">
        <v>25</v>
      </c>
      <c r="D5" s="8">
        <v>2</v>
      </c>
      <c r="E5" s="24" t="s">
        <v>26</v>
      </c>
      <c r="F5" s="25" t="s">
        <v>27</v>
      </c>
      <c r="G5" s="25" t="s">
        <v>159</v>
      </c>
      <c r="H5" s="26">
        <v>2</v>
      </c>
      <c r="J5" s="1">
        <f t="shared" si="0"/>
        <v>0</v>
      </c>
    </row>
    <row r="6" spans="1:10" ht="75" customHeight="1">
      <c r="A6" s="6"/>
      <c r="B6" s="10"/>
      <c r="C6" s="7" t="s">
        <v>29</v>
      </c>
      <c r="D6" s="8">
        <v>2</v>
      </c>
      <c r="E6" s="24" t="s">
        <v>30</v>
      </c>
      <c r="F6" s="25" t="s">
        <v>31</v>
      </c>
      <c r="G6" s="25" t="s">
        <v>160</v>
      </c>
      <c r="H6" s="26">
        <v>1</v>
      </c>
      <c r="J6" s="1">
        <f t="shared" si="0"/>
        <v>1</v>
      </c>
    </row>
    <row r="7" spans="1:10" ht="69.75" customHeight="1">
      <c r="A7" s="6"/>
      <c r="B7" s="7" t="s">
        <v>161</v>
      </c>
      <c r="C7" s="7" t="s">
        <v>38</v>
      </c>
      <c r="D7" s="8">
        <v>8</v>
      </c>
      <c r="E7" s="24" t="s">
        <v>39</v>
      </c>
      <c r="F7" s="25" t="s">
        <v>162</v>
      </c>
      <c r="G7" s="25" t="s">
        <v>163</v>
      </c>
      <c r="H7" s="26">
        <v>8</v>
      </c>
      <c r="J7" s="1">
        <f t="shared" si="0"/>
        <v>0</v>
      </c>
    </row>
    <row r="8" spans="1:10" ht="58.5" customHeight="1">
      <c r="A8" s="6" t="s">
        <v>42</v>
      </c>
      <c r="B8" s="7" t="s">
        <v>43</v>
      </c>
      <c r="C8" s="7" t="s">
        <v>44</v>
      </c>
      <c r="D8" s="8">
        <v>4</v>
      </c>
      <c r="E8" s="24" t="s">
        <v>45</v>
      </c>
      <c r="F8" s="25" t="s">
        <v>46</v>
      </c>
      <c r="G8" s="25" t="s">
        <v>164</v>
      </c>
      <c r="H8" s="26">
        <v>4</v>
      </c>
      <c r="J8" s="1">
        <f t="shared" si="0"/>
        <v>0</v>
      </c>
    </row>
    <row r="9" spans="1:10" ht="99" customHeight="1">
      <c r="A9" s="6"/>
      <c r="B9" s="7"/>
      <c r="C9" s="7" t="s">
        <v>48</v>
      </c>
      <c r="D9" s="8">
        <v>6</v>
      </c>
      <c r="E9" s="24" t="s">
        <v>49</v>
      </c>
      <c r="F9" s="25" t="s">
        <v>50</v>
      </c>
      <c r="G9" s="25" t="s">
        <v>165</v>
      </c>
      <c r="H9" s="26">
        <v>5.94</v>
      </c>
      <c r="I9" s="1">
        <f>6*98.98%</f>
        <v>5.9388000000000005</v>
      </c>
      <c r="J9" s="1">
        <f t="shared" si="0"/>
        <v>0.05999999999999961</v>
      </c>
    </row>
    <row r="10" spans="1:10" ht="97.5" customHeight="1">
      <c r="A10" s="6"/>
      <c r="B10" s="7"/>
      <c r="C10" s="7" t="s">
        <v>52</v>
      </c>
      <c r="D10" s="8">
        <v>4</v>
      </c>
      <c r="E10" s="24" t="s">
        <v>166</v>
      </c>
      <c r="F10" s="25" t="s">
        <v>54</v>
      </c>
      <c r="G10" s="25" t="s">
        <v>167</v>
      </c>
      <c r="H10" s="26">
        <v>4</v>
      </c>
      <c r="J10" s="1">
        <f t="shared" si="0"/>
        <v>0</v>
      </c>
    </row>
    <row r="11" spans="1:10" ht="69.75" customHeight="1">
      <c r="A11" s="6"/>
      <c r="B11" s="7" t="s">
        <v>56</v>
      </c>
      <c r="C11" s="7" t="s">
        <v>57</v>
      </c>
      <c r="D11" s="8">
        <v>5</v>
      </c>
      <c r="E11" s="24" t="s">
        <v>58</v>
      </c>
      <c r="F11" s="25" t="s">
        <v>59</v>
      </c>
      <c r="G11" s="25" t="s">
        <v>168</v>
      </c>
      <c r="H11" s="26">
        <v>2.5</v>
      </c>
      <c r="J11" s="1">
        <f t="shared" si="0"/>
        <v>2.5</v>
      </c>
    </row>
    <row r="12" spans="1:10" ht="138" customHeight="1">
      <c r="A12" s="6"/>
      <c r="B12" s="9"/>
      <c r="C12" s="7" t="s">
        <v>61</v>
      </c>
      <c r="D12" s="8">
        <v>5</v>
      </c>
      <c r="E12" s="24" t="s">
        <v>62</v>
      </c>
      <c r="F12" s="25" t="s">
        <v>63</v>
      </c>
      <c r="G12" s="25" t="s">
        <v>169</v>
      </c>
      <c r="H12" s="26">
        <v>5</v>
      </c>
      <c r="J12" s="1">
        <f t="shared" si="0"/>
        <v>0</v>
      </c>
    </row>
    <row r="13" spans="1:10" ht="54" customHeight="1">
      <c r="A13" s="11" t="s">
        <v>170</v>
      </c>
      <c r="B13" s="12" t="s">
        <v>66</v>
      </c>
      <c r="C13" s="13" t="s">
        <v>171</v>
      </c>
      <c r="D13" s="8">
        <v>4</v>
      </c>
      <c r="E13" s="27" t="s">
        <v>172</v>
      </c>
      <c r="F13" s="25" t="s">
        <v>173</v>
      </c>
      <c r="G13" s="25" t="s">
        <v>174</v>
      </c>
      <c r="H13" s="8">
        <v>0</v>
      </c>
      <c r="I13" s="1" t="s">
        <v>175</v>
      </c>
      <c r="J13" s="1">
        <f t="shared" si="0"/>
        <v>4</v>
      </c>
    </row>
    <row r="14" spans="1:10" ht="54" customHeight="1">
      <c r="A14" s="14"/>
      <c r="B14" s="15"/>
      <c r="C14" s="13" t="s">
        <v>176</v>
      </c>
      <c r="D14" s="8">
        <v>3</v>
      </c>
      <c r="E14" s="27" t="s">
        <v>177</v>
      </c>
      <c r="F14" s="25" t="s">
        <v>173</v>
      </c>
      <c r="G14" s="25" t="s">
        <v>174</v>
      </c>
      <c r="H14" s="8">
        <v>0</v>
      </c>
      <c r="I14" s="1" t="s">
        <v>175</v>
      </c>
      <c r="J14" s="1">
        <f t="shared" si="0"/>
        <v>3</v>
      </c>
    </row>
    <row r="15" spans="1:10" ht="54" customHeight="1">
      <c r="A15" s="14"/>
      <c r="B15" s="15"/>
      <c r="C15" s="13" t="s">
        <v>178</v>
      </c>
      <c r="D15" s="8">
        <v>3</v>
      </c>
      <c r="E15" s="27" t="s">
        <v>179</v>
      </c>
      <c r="F15" s="25" t="s">
        <v>173</v>
      </c>
      <c r="G15" s="25" t="s">
        <v>174</v>
      </c>
      <c r="H15" s="8">
        <v>0</v>
      </c>
      <c r="I15" s="1" t="s">
        <v>175</v>
      </c>
      <c r="J15" s="1">
        <f t="shared" si="0"/>
        <v>3</v>
      </c>
    </row>
    <row r="16" spans="1:10" ht="54" customHeight="1">
      <c r="A16" s="14"/>
      <c r="B16" s="15"/>
      <c r="C16" s="13" t="s">
        <v>180</v>
      </c>
      <c r="D16" s="8">
        <v>3</v>
      </c>
      <c r="E16" s="27" t="s">
        <v>181</v>
      </c>
      <c r="F16" s="25" t="s">
        <v>173</v>
      </c>
      <c r="G16" s="25" t="s">
        <v>174</v>
      </c>
      <c r="H16" s="8">
        <v>0</v>
      </c>
      <c r="I16" s="1" t="s">
        <v>175</v>
      </c>
      <c r="J16" s="1">
        <f t="shared" si="0"/>
        <v>3</v>
      </c>
    </row>
    <row r="17" spans="1:10" ht="54" customHeight="1">
      <c r="A17" s="14"/>
      <c r="B17" s="15"/>
      <c r="C17" s="13" t="s">
        <v>182</v>
      </c>
      <c r="D17" s="8">
        <v>3</v>
      </c>
      <c r="E17" s="27" t="s">
        <v>183</v>
      </c>
      <c r="F17" s="25" t="s">
        <v>173</v>
      </c>
      <c r="G17" s="25" t="s">
        <v>174</v>
      </c>
      <c r="H17" s="8">
        <v>0</v>
      </c>
      <c r="I17" s="1" t="s">
        <v>175</v>
      </c>
      <c r="J17" s="1">
        <f t="shared" si="0"/>
        <v>3</v>
      </c>
    </row>
    <row r="18" spans="1:10" ht="54" customHeight="1">
      <c r="A18" s="14"/>
      <c r="B18" s="15"/>
      <c r="C18" s="13" t="s">
        <v>184</v>
      </c>
      <c r="D18" s="8">
        <v>3</v>
      </c>
      <c r="E18" s="27" t="s">
        <v>185</v>
      </c>
      <c r="F18" s="25" t="s">
        <v>186</v>
      </c>
      <c r="G18" s="25" t="s">
        <v>174</v>
      </c>
      <c r="H18" s="8">
        <v>0</v>
      </c>
      <c r="I18" s="1" t="s">
        <v>175</v>
      </c>
      <c r="J18" s="1">
        <f t="shared" si="0"/>
        <v>3</v>
      </c>
    </row>
    <row r="19" spans="1:10" ht="54" customHeight="1">
      <c r="A19" s="14"/>
      <c r="B19" s="10"/>
      <c r="C19" s="13" t="s">
        <v>187</v>
      </c>
      <c r="D19" s="8">
        <v>4</v>
      </c>
      <c r="E19" s="27" t="s">
        <v>188</v>
      </c>
      <c r="F19" s="25" t="s">
        <v>173</v>
      </c>
      <c r="G19" s="25" t="s">
        <v>174</v>
      </c>
      <c r="H19" s="8">
        <v>0</v>
      </c>
      <c r="I19" s="1" t="s">
        <v>175</v>
      </c>
      <c r="J19" s="1">
        <f t="shared" si="0"/>
        <v>4</v>
      </c>
    </row>
    <row r="20" spans="1:10" ht="145.5" customHeight="1">
      <c r="A20" s="14"/>
      <c r="B20" s="7" t="s">
        <v>118</v>
      </c>
      <c r="C20" s="7" t="s">
        <v>189</v>
      </c>
      <c r="D20" s="8">
        <v>6</v>
      </c>
      <c r="E20" s="25" t="s">
        <v>190</v>
      </c>
      <c r="F20" s="25" t="s">
        <v>191</v>
      </c>
      <c r="G20" s="25" t="s">
        <v>192</v>
      </c>
      <c r="H20" s="26">
        <v>6</v>
      </c>
      <c r="J20" s="1">
        <f t="shared" si="0"/>
        <v>0</v>
      </c>
    </row>
    <row r="21" spans="1:10" ht="75" customHeight="1">
      <c r="A21" s="14"/>
      <c r="B21" s="15" t="s">
        <v>123</v>
      </c>
      <c r="C21" s="7" t="s">
        <v>193</v>
      </c>
      <c r="D21" s="8">
        <v>5</v>
      </c>
      <c r="E21" s="24" t="s">
        <v>194</v>
      </c>
      <c r="F21" s="25" t="s">
        <v>195</v>
      </c>
      <c r="G21" s="25" t="s">
        <v>196</v>
      </c>
      <c r="H21" s="26">
        <v>4.91</v>
      </c>
      <c r="J21" s="1">
        <f t="shared" si="0"/>
        <v>0.08999999999999986</v>
      </c>
    </row>
    <row r="22" spans="1:10" ht="109.5" customHeight="1">
      <c r="A22" s="16" t="s">
        <v>197</v>
      </c>
      <c r="B22" s="17" t="s">
        <v>134</v>
      </c>
      <c r="C22" s="17" t="s">
        <v>198</v>
      </c>
      <c r="D22" s="18">
        <v>8</v>
      </c>
      <c r="E22" s="25" t="s">
        <v>199</v>
      </c>
      <c r="F22" s="25" t="s">
        <v>200</v>
      </c>
      <c r="G22" s="25" t="s">
        <v>201</v>
      </c>
      <c r="H22" s="26">
        <v>5</v>
      </c>
      <c r="I22" s="30"/>
      <c r="J22" s="1">
        <f t="shared" si="0"/>
        <v>3</v>
      </c>
    </row>
    <row r="23" spans="1:10" ht="64.5" customHeight="1">
      <c r="A23" s="16"/>
      <c r="B23" s="17" t="s">
        <v>144</v>
      </c>
      <c r="C23" s="19" t="s">
        <v>145</v>
      </c>
      <c r="D23" s="8">
        <v>8</v>
      </c>
      <c r="E23" s="24" t="s">
        <v>202</v>
      </c>
      <c r="F23" s="25" t="s">
        <v>203</v>
      </c>
      <c r="G23" s="25" t="s">
        <v>204</v>
      </c>
      <c r="H23" s="26">
        <v>2</v>
      </c>
      <c r="J23" s="1">
        <f t="shared" si="0"/>
        <v>6</v>
      </c>
    </row>
    <row r="24" spans="1:10" ht="66" customHeight="1">
      <c r="A24" s="6"/>
      <c r="B24" s="15" t="s">
        <v>205</v>
      </c>
      <c r="C24" s="7" t="s">
        <v>206</v>
      </c>
      <c r="D24" s="8">
        <v>10</v>
      </c>
      <c r="E24" s="24" t="s">
        <v>207</v>
      </c>
      <c r="F24" s="25" t="s">
        <v>208</v>
      </c>
      <c r="G24" s="25" t="s">
        <v>209</v>
      </c>
      <c r="H24" s="26">
        <v>6</v>
      </c>
      <c r="J24" s="1">
        <f t="shared" si="0"/>
        <v>4</v>
      </c>
    </row>
    <row r="25" spans="1:8" ht="19.5" customHeight="1">
      <c r="A25" s="20" t="s">
        <v>154</v>
      </c>
      <c r="B25" s="21"/>
      <c r="C25" s="21"/>
      <c r="D25" s="22">
        <f>SUM(D3:D24)</f>
        <v>100</v>
      </c>
      <c r="E25" s="28"/>
      <c r="F25" s="21"/>
      <c r="G25" s="29"/>
      <c r="H25" s="26">
        <f>SUM(H3:H24)</f>
        <v>60.349999999999994</v>
      </c>
    </row>
    <row r="33" ht="15">
      <c r="E33" s="1">
        <f>34-11</f>
        <v>23</v>
      </c>
    </row>
  </sheetData>
  <sheetProtection/>
  <mergeCells count="11">
    <mergeCell ref="A1:H1"/>
    <mergeCell ref="A25:C25"/>
    <mergeCell ref="A3:A7"/>
    <mergeCell ref="A8:A12"/>
    <mergeCell ref="A13:A21"/>
    <mergeCell ref="A22:A24"/>
    <mergeCell ref="B3:B4"/>
    <mergeCell ref="B5:B6"/>
    <mergeCell ref="B8:B10"/>
    <mergeCell ref="B11:B12"/>
    <mergeCell ref="B13:B19"/>
  </mergeCells>
  <printOptions horizontalCentered="1"/>
  <pageMargins left="0.19652777777777777" right="0.19652777777777777" top="1" bottom="0.39305555555555555" header="0.5" footer="0.19652777777777777"/>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greatwall</cp:lastModifiedBy>
  <dcterms:created xsi:type="dcterms:W3CDTF">2022-07-21T02:50:37Z</dcterms:created>
  <dcterms:modified xsi:type="dcterms:W3CDTF">2023-07-05T17:21:11Z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2289B4626D494E5F83B5D9EEFC9D669D</vt:lpwstr>
  </property>
  <property fmtid="{D5CDD505-2E9C-101B-9397-08002B2CF9AE}" pid="4" name="KSOReadingLayo">
    <vt:bool>true</vt:bool>
  </property>
  <property fmtid="{D5CDD505-2E9C-101B-9397-08002B2CF9AE}" pid="5" name="퀀_generated_2.-2147483648">
    <vt:i4>2052</vt:i4>
  </property>
</Properties>
</file>